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0730" windowHeight="11760" activeTab="1"/>
  </bookViews>
  <sheets>
    <sheet name="Ingresos" sheetId="1" r:id="rId1"/>
    <sheet name="Gastos" sheetId="2" r:id="rId2"/>
    <sheet name="Hoja3" sheetId="3" r:id="rId3"/>
  </sheets>
  <definedNames/>
  <calcPr calcId="145621"/>
</workbook>
</file>

<file path=xl/sharedStrings.xml><?xml version="1.0" encoding="utf-8"?>
<sst xmlns="http://schemas.openxmlformats.org/spreadsheetml/2006/main" count="81" uniqueCount="70">
  <si>
    <t>INGRESOS</t>
  </si>
  <si>
    <t>1.-CUOTAS SOCIOS</t>
  </si>
  <si>
    <t>TOTAL</t>
  </si>
  <si>
    <t>2.-ACTIVIDADES</t>
  </si>
  <si>
    <t>2.1.-Fisioterapia y Mesoterapia</t>
  </si>
  <si>
    <t>3.-CAMPAÑAS DE CAPTACION DE RECURSOS</t>
  </si>
  <si>
    <t>3.1.-Cuestacion</t>
  </si>
  <si>
    <t>3.2.-Campaña Mojate</t>
  </si>
  <si>
    <t>4.-AYUDAS EXTERNAS PRIVADAS</t>
  </si>
  <si>
    <t>5.-AYUDAS EXTERNAS PÚBLICAS</t>
  </si>
  <si>
    <t>GASTOS</t>
  </si>
  <si>
    <t>1.-GASTOS GENERALES</t>
  </si>
  <si>
    <t>1.1.-Alquiler Sede Asociacion</t>
  </si>
  <si>
    <t>1.2.-Reparaciones y conservacion</t>
  </si>
  <si>
    <t>1.3.-Gestoria y otros profesionales</t>
  </si>
  <si>
    <t>1.4.-Seguros</t>
  </si>
  <si>
    <t>1.6.-Suministros (Gas, luz, agua)</t>
  </si>
  <si>
    <t>1.7.-Material de oficina</t>
  </si>
  <si>
    <t>1.8.-Gastos correo y mensajeria</t>
  </si>
  <si>
    <t>1.9.-Telefonia e internet</t>
  </si>
  <si>
    <t>1.10.-Limpieza</t>
  </si>
  <si>
    <t>1.11.-Gastos Varios Sede Social</t>
  </si>
  <si>
    <t>1.12.-Contrato Seguridad</t>
  </si>
  <si>
    <t>1.13.-Tasas y tributos</t>
  </si>
  <si>
    <t>2.-GASTOS DE PERSONAL</t>
  </si>
  <si>
    <t>3.-GASTOS ACTIVIDADES</t>
  </si>
  <si>
    <t>4.-OTROS GASTOS ACTIVIDAD PROPIA</t>
  </si>
  <si>
    <t>4.1.-Gastos de representacion</t>
  </si>
  <si>
    <t>4.2.-Campaña Mojate y otras</t>
  </si>
  <si>
    <t>5.1.-Junta de Castilla y León</t>
  </si>
  <si>
    <t>5.2.-Diputacion Prov de León</t>
  </si>
  <si>
    <t>4.2.-Fundacion Once</t>
  </si>
  <si>
    <t>1.5.-Mantenimiento informatico</t>
  </si>
  <si>
    <t>2.1.-Salarios y Seguridad Social</t>
  </si>
  <si>
    <t>2.2.-Actividad acuatica</t>
  </si>
  <si>
    <t>4.3.-Fundacion Mapfre</t>
  </si>
  <si>
    <t>3.1.-Actividad acuatica</t>
  </si>
  <si>
    <t>3.2.-Autonomia personal</t>
  </si>
  <si>
    <t>3.3.-Clases de yoga</t>
  </si>
  <si>
    <t>3.4.-Neuronup</t>
  </si>
  <si>
    <t>1.14.-Prevencion Riesgos</t>
  </si>
  <si>
    <t>1.15.-Formacion</t>
  </si>
  <si>
    <t>4.3.-Gastos BABOOM</t>
  </si>
  <si>
    <t>4.4.-Cuotas Asociaciones</t>
  </si>
  <si>
    <t>5.-GASTOS FINANCIEROS</t>
  </si>
  <si>
    <t>6.-OTROS GASTOS</t>
  </si>
  <si>
    <t>2.3.-Intervencion Multifamiliar-Psicologia-Neuropsicologia</t>
  </si>
  <si>
    <t>2.4.-Autonomia Personal</t>
  </si>
  <si>
    <t>2.5. Yoga</t>
  </si>
  <si>
    <t>3.3.-Venta Productos Mojate</t>
  </si>
  <si>
    <t>3.4.-Venta BABOOM</t>
  </si>
  <si>
    <t>4.1.-Fundacion Fernandez Peña</t>
  </si>
  <si>
    <t>3.5.-Campañas varias</t>
  </si>
  <si>
    <t>3.6.-Donativos particulares</t>
  </si>
  <si>
    <t>3.7.-Donativos Loteria</t>
  </si>
  <si>
    <t>5.3,-Ayuntamiento de León</t>
  </si>
  <si>
    <t>2.6. Otros</t>
  </si>
  <si>
    <t>4.5.- Fundación Conrrado Blanco</t>
  </si>
  <si>
    <t>3.5.- Fisioterapia</t>
  </si>
  <si>
    <t>4.6.- Fundación merksalud</t>
  </si>
  <si>
    <t>4.4.- Bankia</t>
  </si>
  <si>
    <t>5.7.- Piscinas Valverde</t>
  </si>
  <si>
    <t>5.4.-IRPF</t>
  </si>
  <si>
    <t>7. SUBVENCIONES PENDIENTES DE PAGO</t>
  </si>
  <si>
    <t>6.- BENEFICIO 2017</t>
  </si>
  <si>
    <t>TOTAL= 1+2+3+4+5</t>
  </si>
  <si>
    <t xml:space="preserve">  PRESUPUESTO INGRESOS Y GASTOS A.L.D.E.M. 2019</t>
  </si>
  <si>
    <t xml:space="preserve"> PRESUPUESTO INGRESOS Y GASTOS A.L.D.E.M. 2019</t>
  </si>
  <si>
    <t>5.5.- FSE</t>
  </si>
  <si>
    <t>5.6.- ECYL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</si>
</sst>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4" fontId="2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4" fontId="0" fillId="0" borderId="0" xfId="0" applyNumberFormat="1"/>
    <xf numFmtId="164" fontId="0" fillId="0" borderId="0" xfId="0" applyNumberFormat="1" applyFill="1"/>
    <xf numFmtId="164" fontId="2" fillId="0" borderId="0" xfId="0" applyNumberFormat="1" applyFont="1" applyFill="1"/>
    <xf numFmtId="0" fontId="0" fillId="0" borderId="0" xfId="0" applyFill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 topLeftCell="A30">
      <selection activeCell="E54" sqref="E54"/>
    </sheetView>
  </sheetViews>
  <sheetFormatPr defaultColWidth="11.421875" defaultRowHeight="15"/>
  <cols>
    <col min="1" max="1" width="8.7109375" style="0" customWidth="1"/>
    <col min="4" max="4" width="33.140625" style="0" customWidth="1"/>
    <col min="5" max="5" width="14.140625" style="0" customWidth="1"/>
  </cols>
  <sheetData>
    <row r="1" spans="1:5" ht="15.75">
      <c r="A1" s="13" t="s">
        <v>67</v>
      </c>
      <c r="B1" s="14"/>
      <c r="C1" s="14"/>
      <c r="D1" s="14"/>
      <c r="E1" s="14"/>
    </row>
    <row r="2" spans="1:5" ht="15.75">
      <c r="A2" s="13" t="s">
        <v>0</v>
      </c>
      <c r="B2" s="13"/>
      <c r="C2" s="13"/>
      <c r="D2" s="13"/>
      <c r="E2" s="13"/>
    </row>
    <row r="3" spans="1:5" ht="15">
      <c r="A3" s="2" t="s">
        <v>1</v>
      </c>
      <c r="E3" s="10">
        <v>21000</v>
      </c>
    </row>
    <row r="4" spans="3:5" ht="15">
      <c r="C4" s="4" t="s">
        <v>2</v>
      </c>
      <c r="E4" s="11">
        <f>SUM(E3)</f>
        <v>21000</v>
      </c>
    </row>
    <row r="5" spans="1:5" ht="15">
      <c r="A5" s="2" t="s">
        <v>3</v>
      </c>
      <c r="E5" s="10"/>
    </row>
    <row r="6" spans="2:5" ht="15">
      <c r="B6" t="s">
        <v>4</v>
      </c>
      <c r="E6" s="10">
        <v>31000</v>
      </c>
    </row>
    <row r="7" spans="2:5" ht="15">
      <c r="B7" t="s">
        <v>34</v>
      </c>
      <c r="E7" s="10">
        <v>1500</v>
      </c>
    </row>
    <row r="8" spans="2:5" ht="15">
      <c r="B8" t="s">
        <v>46</v>
      </c>
      <c r="E8" s="10">
        <v>500</v>
      </c>
    </row>
    <row r="9" spans="2:5" ht="15">
      <c r="B9" t="s">
        <v>47</v>
      </c>
      <c r="E9" s="10">
        <v>100</v>
      </c>
    </row>
    <row r="10" spans="2:5" ht="15">
      <c r="B10" t="s">
        <v>48</v>
      </c>
      <c r="E10" s="10">
        <v>2200</v>
      </c>
    </row>
    <row r="11" spans="2:5" ht="15">
      <c r="B11" t="s">
        <v>56</v>
      </c>
      <c r="E11" s="10">
        <v>503.74</v>
      </c>
    </row>
    <row r="12" spans="3:5" ht="15">
      <c r="C12" s="4" t="s">
        <v>2</v>
      </c>
      <c r="E12" s="11">
        <f>SUM(E6:E11)</f>
        <v>35803.74</v>
      </c>
    </row>
    <row r="13" ht="15">
      <c r="E13" s="10"/>
    </row>
    <row r="14" spans="1:5" ht="15">
      <c r="A14" s="2" t="s">
        <v>5</v>
      </c>
      <c r="E14" s="10"/>
    </row>
    <row r="15" spans="2:5" ht="15">
      <c r="B15" t="s">
        <v>6</v>
      </c>
      <c r="E15" s="10"/>
    </row>
    <row r="16" spans="2:5" ht="15">
      <c r="B16" t="s">
        <v>7</v>
      </c>
      <c r="E16" s="10">
        <v>5258.8</v>
      </c>
    </row>
    <row r="17" spans="2:5" ht="15">
      <c r="B17" t="s">
        <v>49</v>
      </c>
      <c r="E17" s="10"/>
    </row>
    <row r="18" spans="2:5" ht="15">
      <c r="B18" t="s">
        <v>50</v>
      </c>
      <c r="E18" s="10">
        <f>91+681.6</f>
        <v>772.6</v>
      </c>
    </row>
    <row r="19" spans="2:5" ht="15">
      <c r="B19" t="s">
        <v>52</v>
      </c>
      <c r="E19" s="10">
        <f>1810.74+1017.66</f>
        <v>2828.4</v>
      </c>
    </row>
    <row r="20" spans="2:5" ht="15">
      <c r="B20" t="s">
        <v>53</v>
      </c>
      <c r="E20" s="10">
        <v>1769</v>
      </c>
    </row>
    <row r="21" spans="2:5" ht="15">
      <c r="B21" t="s">
        <v>54</v>
      </c>
      <c r="E21" s="10">
        <f>4965.74-242.5-187.74-951.5-400+315</f>
        <v>3499</v>
      </c>
    </row>
    <row r="22" spans="3:14" ht="15">
      <c r="C22" s="4" t="s">
        <v>2</v>
      </c>
      <c r="E22" s="11">
        <f>SUM(E15:E21)</f>
        <v>14127.800000000001</v>
      </c>
      <c r="L22" s="9"/>
      <c r="N22" s="9"/>
    </row>
    <row r="23" spans="1:14" ht="15">
      <c r="A23" s="2" t="s">
        <v>8</v>
      </c>
      <c r="E23" s="10"/>
      <c r="L23" s="9"/>
      <c r="N23" s="9"/>
    </row>
    <row r="24" spans="5:14" ht="15">
      <c r="E24" s="10"/>
      <c r="L24" s="9"/>
      <c r="N24" s="9"/>
    </row>
    <row r="25" spans="2:14" ht="15">
      <c r="B25" t="s">
        <v>51</v>
      </c>
      <c r="E25" s="10">
        <v>9000</v>
      </c>
      <c r="L25" s="9"/>
      <c r="N25" s="9"/>
    </row>
    <row r="26" spans="2:14" ht="15">
      <c r="B26" t="s">
        <v>31</v>
      </c>
      <c r="E26" s="10">
        <f>27135.26-8690</f>
        <v>18445.26</v>
      </c>
      <c r="L26" s="9"/>
      <c r="N26" s="9"/>
    </row>
    <row r="27" spans="2:14" ht="15">
      <c r="B27" t="s">
        <v>35</v>
      </c>
      <c r="E27" s="10">
        <v>0</v>
      </c>
      <c r="L27" s="9"/>
      <c r="N27" s="9"/>
    </row>
    <row r="28" spans="2:14" ht="15">
      <c r="B28" t="s">
        <v>60</v>
      </c>
      <c r="E28" s="10">
        <v>0</v>
      </c>
      <c r="L28" s="9"/>
      <c r="N28" s="9"/>
    </row>
    <row r="29" spans="2:14" ht="15">
      <c r="B29" t="s">
        <v>57</v>
      </c>
      <c r="E29" s="10">
        <v>500</v>
      </c>
      <c r="L29" s="9"/>
      <c r="N29" s="9"/>
    </row>
    <row r="30" spans="2:5" ht="15">
      <c r="B30" t="s">
        <v>59</v>
      </c>
      <c r="E30" s="10">
        <v>3000</v>
      </c>
    </row>
    <row r="31" spans="3:5" ht="15">
      <c r="C31" s="4" t="s">
        <v>2</v>
      </c>
      <c r="E31" s="11">
        <f>SUM(E25:E30)</f>
        <v>30945.26</v>
      </c>
    </row>
    <row r="32" spans="1:5" ht="15">
      <c r="A32" s="2" t="s">
        <v>9</v>
      </c>
      <c r="E32" s="12"/>
    </row>
    <row r="33" spans="2:5" ht="15">
      <c r="B33" t="s">
        <v>29</v>
      </c>
      <c r="E33" s="10">
        <v>16936</v>
      </c>
    </row>
    <row r="34" spans="2:5" ht="15">
      <c r="B34" t="s">
        <v>30</v>
      </c>
      <c r="E34" s="10">
        <v>8000</v>
      </c>
    </row>
    <row r="35" spans="2:5" ht="15">
      <c r="B35" t="s">
        <v>55</v>
      </c>
      <c r="E35" s="10">
        <v>5000</v>
      </c>
    </row>
    <row r="36" spans="2:5" ht="15">
      <c r="B36" t="s">
        <v>62</v>
      </c>
      <c r="E36" s="10">
        <v>61000</v>
      </c>
    </row>
    <row r="37" spans="2:5" ht="15">
      <c r="B37" t="s">
        <v>68</v>
      </c>
      <c r="E37" s="10">
        <v>11000</v>
      </c>
    </row>
    <row r="38" spans="2:5" ht="15">
      <c r="B38" t="s">
        <v>69</v>
      </c>
      <c r="E38" s="10">
        <v>14000</v>
      </c>
    </row>
    <row r="39" spans="2:5" ht="15">
      <c r="B39" t="s">
        <v>61</v>
      </c>
      <c r="E39" s="10">
        <v>267.6</v>
      </c>
    </row>
    <row r="40" ht="15">
      <c r="E40" s="10"/>
    </row>
    <row r="41" spans="3:5" ht="15">
      <c r="C41" s="4" t="s">
        <v>2</v>
      </c>
      <c r="E41" s="11">
        <f>SUM(E33:E39)</f>
        <v>116203.6</v>
      </c>
    </row>
    <row r="42" spans="3:5" ht="15">
      <c r="C42" s="8"/>
      <c r="E42" s="11"/>
    </row>
    <row r="43" spans="3:5" ht="15">
      <c r="C43" s="8" t="s">
        <v>65</v>
      </c>
      <c r="E43" s="11">
        <f>E41+E31+E22+E12+E4</f>
        <v>218080.4</v>
      </c>
    </row>
    <row r="44" spans="3:5" ht="15">
      <c r="C44" s="8"/>
      <c r="E44" s="11"/>
    </row>
    <row r="45" spans="3:5" ht="15">
      <c r="C45" s="8"/>
      <c r="E45" s="11"/>
    </row>
    <row r="46" spans="1:5" ht="15">
      <c r="A46" s="2" t="s">
        <v>64</v>
      </c>
      <c r="E46" s="11"/>
    </row>
    <row r="47" spans="1:5" ht="15">
      <c r="A47" s="2"/>
      <c r="C47" t="s">
        <v>2</v>
      </c>
      <c r="E47" s="11">
        <v>0</v>
      </c>
    </row>
    <row r="48" spans="1:5" ht="15">
      <c r="A48" s="2"/>
      <c r="E48" s="11"/>
    </row>
    <row r="49" spans="1:5" ht="15">
      <c r="A49" s="2" t="s">
        <v>63</v>
      </c>
      <c r="E49" s="11">
        <v>0</v>
      </c>
    </row>
    <row r="50" spans="1:5" ht="15">
      <c r="A50" s="2"/>
      <c r="E50" s="3"/>
    </row>
    <row r="51" spans="1:5" ht="15">
      <c r="A51" s="7"/>
      <c r="B51" s="7"/>
      <c r="C51" s="5" t="s">
        <v>2</v>
      </c>
      <c r="D51" s="7"/>
      <c r="E51" s="6">
        <f>SUM(E47+E41+E31+E22+E12+E4)</f>
        <v>218080.4</v>
      </c>
    </row>
    <row r="52" ht="15">
      <c r="E52" s="1"/>
    </row>
    <row r="53" ht="15">
      <c r="E53" s="1"/>
    </row>
    <row r="54" ht="15">
      <c r="E54" s="1"/>
    </row>
    <row r="55" ht="15">
      <c r="E55" s="1"/>
    </row>
    <row r="56" ht="15">
      <c r="E56" s="1"/>
    </row>
    <row r="57" ht="15">
      <c r="E57" s="1"/>
    </row>
    <row r="58" ht="15">
      <c r="E58" s="1"/>
    </row>
    <row r="59" ht="15">
      <c r="E59" s="1"/>
    </row>
    <row r="60" ht="15">
      <c r="E60" s="1"/>
    </row>
    <row r="61" ht="15">
      <c r="E61" s="1"/>
    </row>
    <row r="62" ht="15">
      <c r="E62" s="1"/>
    </row>
    <row r="63" ht="15">
      <c r="E63" s="1"/>
    </row>
    <row r="64" ht="15">
      <c r="E64" s="1"/>
    </row>
    <row r="65" ht="15">
      <c r="E65" s="1"/>
    </row>
    <row r="66" ht="15">
      <c r="E66" s="1"/>
    </row>
    <row r="67" ht="15">
      <c r="E67" s="1"/>
    </row>
    <row r="68" ht="15">
      <c r="E68" s="1"/>
    </row>
  </sheetData>
  <mergeCells count="2">
    <mergeCell ref="A2:E2"/>
    <mergeCell ref="A1:E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workbookViewId="0" topLeftCell="A20">
      <selection activeCell="E44" sqref="E44"/>
    </sheetView>
  </sheetViews>
  <sheetFormatPr defaultColWidth="11.421875" defaultRowHeight="15"/>
  <cols>
    <col min="2" max="2" width="31.8515625" style="0" bestFit="1" customWidth="1"/>
    <col min="4" max="4" width="23.00390625" style="0" customWidth="1"/>
    <col min="5" max="5" width="13.57421875" style="0" customWidth="1"/>
  </cols>
  <sheetData>
    <row r="1" spans="1:5" ht="15.75">
      <c r="A1" s="13" t="s">
        <v>66</v>
      </c>
      <c r="B1" s="13"/>
      <c r="C1" s="13"/>
      <c r="D1" s="13"/>
      <c r="E1" s="13"/>
    </row>
    <row r="2" spans="1:5" ht="15.75">
      <c r="A2" s="13" t="s">
        <v>10</v>
      </c>
      <c r="B2" s="14"/>
      <c r="C2" s="14"/>
      <c r="D2" s="14"/>
      <c r="E2" s="14"/>
    </row>
    <row r="3" ht="15">
      <c r="A3" s="2" t="s">
        <v>11</v>
      </c>
    </row>
    <row r="4" spans="2:5" ht="15">
      <c r="B4" t="s">
        <v>12</v>
      </c>
      <c r="E4" s="10">
        <v>9555.29</v>
      </c>
    </row>
    <row r="5" spans="2:5" ht="15">
      <c r="B5" t="s">
        <v>13</v>
      </c>
      <c r="E5" s="10">
        <v>202.17</v>
      </c>
    </row>
    <row r="6" spans="2:5" ht="15">
      <c r="B6" t="s">
        <v>14</v>
      </c>
      <c r="E6" s="10">
        <v>5896.48</v>
      </c>
    </row>
    <row r="7" spans="2:5" ht="15">
      <c r="B7" t="s">
        <v>15</v>
      </c>
      <c r="E7" s="10">
        <v>2400</v>
      </c>
    </row>
    <row r="8" spans="2:5" ht="15">
      <c r="B8" t="s">
        <v>32</v>
      </c>
      <c r="E8" s="10">
        <f>3956.24+355.95</f>
        <v>4312.19</v>
      </c>
    </row>
    <row r="9" spans="2:5" ht="15">
      <c r="B9" t="s">
        <v>16</v>
      </c>
      <c r="E9" s="10">
        <f>4968.31+315.59</f>
        <v>5283.900000000001</v>
      </c>
    </row>
    <row r="10" spans="2:5" ht="15">
      <c r="B10" t="s">
        <v>17</v>
      </c>
      <c r="E10" s="10">
        <v>1399.47</v>
      </c>
    </row>
    <row r="11" spans="2:5" ht="15">
      <c r="B11" t="s">
        <v>18</v>
      </c>
      <c r="E11" s="10">
        <v>496.46</v>
      </c>
    </row>
    <row r="12" spans="2:5" ht="15">
      <c r="B12" t="s">
        <v>19</v>
      </c>
      <c r="E12" s="10">
        <v>3597.06</v>
      </c>
    </row>
    <row r="13" spans="2:5" ht="15">
      <c r="B13" t="s">
        <v>20</v>
      </c>
      <c r="E13" s="10">
        <v>2845.33</v>
      </c>
    </row>
    <row r="14" spans="2:5" ht="15">
      <c r="B14" t="s">
        <v>21</v>
      </c>
      <c r="E14" s="10">
        <f>1500.18+675.99</f>
        <v>2176.17</v>
      </c>
    </row>
    <row r="15" spans="2:5" ht="15">
      <c r="B15" t="s">
        <v>22</v>
      </c>
      <c r="E15" s="10">
        <v>729.48</v>
      </c>
    </row>
    <row r="16" spans="2:5" ht="15">
      <c r="B16" t="s">
        <v>23</v>
      </c>
      <c r="E16" s="10"/>
    </row>
    <row r="17" spans="2:5" ht="15">
      <c r="B17" t="s">
        <v>40</v>
      </c>
      <c r="E17" s="10"/>
    </row>
    <row r="18" spans="2:5" ht="15">
      <c r="B18" t="s">
        <v>41</v>
      </c>
      <c r="E18" s="10"/>
    </row>
    <row r="19" spans="1:5" ht="15">
      <c r="A19" s="14" t="s">
        <v>2</v>
      </c>
      <c r="B19" s="14"/>
      <c r="C19" s="14"/>
      <c r="D19" s="14"/>
      <c r="E19" s="11">
        <f>SUM(E4:E18)</f>
        <v>38894.00000000001</v>
      </c>
    </row>
    <row r="20" spans="1:5" ht="15">
      <c r="A20" s="2" t="s">
        <v>24</v>
      </c>
      <c r="E20" s="10"/>
    </row>
    <row r="21" spans="1:5" ht="15">
      <c r="A21" s="2"/>
      <c r="B21" t="s">
        <v>33</v>
      </c>
      <c r="E21" s="10">
        <f>110920.63+31982.03+520.93</f>
        <v>143423.59</v>
      </c>
    </row>
    <row r="22" spans="1:5" ht="15">
      <c r="A22" s="14" t="s">
        <v>2</v>
      </c>
      <c r="B22" s="14"/>
      <c r="C22" s="14"/>
      <c r="D22" s="14"/>
      <c r="E22" s="11">
        <f>SUM(E21:E21)</f>
        <v>143423.59</v>
      </c>
    </row>
    <row r="23" ht="15">
      <c r="E23" s="10"/>
    </row>
    <row r="24" spans="1:5" ht="15">
      <c r="A24" s="2" t="s">
        <v>25</v>
      </c>
      <c r="E24" s="10"/>
    </row>
    <row r="25" spans="2:5" ht="15">
      <c r="B25" t="s">
        <v>36</v>
      </c>
      <c r="E25" s="10">
        <v>1080</v>
      </c>
    </row>
    <row r="26" spans="2:5" ht="15">
      <c r="B26" t="s">
        <v>37</v>
      </c>
      <c r="E26" s="10">
        <v>0</v>
      </c>
    </row>
    <row r="27" spans="2:5" ht="15">
      <c r="B27" t="s">
        <v>38</v>
      </c>
      <c r="E27" s="10">
        <v>679.4</v>
      </c>
    </row>
    <row r="28" spans="2:5" ht="15">
      <c r="B28" t="s">
        <v>39</v>
      </c>
      <c r="E28" s="10">
        <v>544.5</v>
      </c>
    </row>
    <row r="29" spans="2:5" ht="15">
      <c r="B29" t="s">
        <v>58</v>
      </c>
      <c r="E29" s="10">
        <v>2000</v>
      </c>
    </row>
    <row r="30" spans="1:5" ht="15">
      <c r="A30" s="14" t="s">
        <v>2</v>
      </c>
      <c r="B30" s="14"/>
      <c r="C30" s="14"/>
      <c r="D30" s="14"/>
      <c r="E30" s="11">
        <f>SUM(E25:E29)</f>
        <v>4303.9</v>
      </c>
    </row>
    <row r="31" ht="15">
      <c r="E31" s="10"/>
    </row>
    <row r="32" spans="1:5" ht="15">
      <c r="A32" s="2" t="s">
        <v>26</v>
      </c>
      <c r="E32" s="10"/>
    </row>
    <row r="33" spans="2:5" ht="15">
      <c r="B33" t="s">
        <v>27</v>
      </c>
      <c r="E33" s="10">
        <f>7716.04+647.34+520</f>
        <v>8883.38</v>
      </c>
    </row>
    <row r="34" spans="2:8" ht="15">
      <c r="B34" t="s">
        <v>28</v>
      </c>
      <c r="E34" s="10">
        <v>1000</v>
      </c>
      <c r="H34" s="9"/>
    </row>
    <row r="35" spans="2:5" ht="15">
      <c r="B35" t="s">
        <v>42</v>
      </c>
      <c r="E35" s="10">
        <v>297.98</v>
      </c>
    </row>
    <row r="36" spans="2:5" ht="15">
      <c r="B36" t="s">
        <v>43</v>
      </c>
      <c r="E36" s="10">
        <v>1060</v>
      </c>
    </row>
    <row r="37" spans="1:5" ht="15">
      <c r="A37" s="14" t="s">
        <v>2</v>
      </c>
      <c r="B37" s="14"/>
      <c r="C37" s="14"/>
      <c r="D37" s="14"/>
      <c r="E37" s="11">
        <f>SUM(E33:E36)</f>
        <v>11241.359999999999</v>
      </c>
    </row>
    <row r="38" ht="15">
      <c r="E38" s="10"/>
    </row>
    <row r="39" spans="1:5" ht="15">
      <c r="A39" s="2" t="s">
        <v>44</v>
      </c>
      <c r="B39" s="2"/>
      <c r="C39" s="2"/>
      <c r="E39" s="11">
        <v>749.18</v>
      </c>
    </row>
    <row r="40" ht="15">
      <c r="E40" s="10"/>
    </row>
    <row r="41" spans="1:5" ht="15">
      <c r="A41" s="2" t="s">
        <v>45</v>
      </c>
      <c r="E41" s="11">
        <f>868.5+48.4+48</f>
        <v>964.9</v>
      </c>
    </row>
    <row r="42" spans="1:5" ht="15">
      <c r="A42" s="14"/>
      <c r="B42" s="14"/>
      <c r="C42" s="14"/>
      <c r="D42" s="14"/>
      <c r="E42" s="3"/>
    </row>
    <row r="43" spans="1:5" ht="15">
      <c r="A43" s="2"/>
      <c r="E43" s="3"/>
    </row>
    <row r="44" spans="1:5" ht="15">
      <c r="A44" s="15" t="s">
        <v>2</v>
      </c>
      <c r="B44" s="15"/>
      <c r="C44" s="15"/>
      <c r="D44" s="15"/>
      <c r="E44" s="6">
        <f>SUM(E19,E22,E30,E37,E39,E41)</f>
        <v>199576.92999999996</v>
      </c>
    </row>
    <row r="45" ht="15">
      <c r="E45" s="1"/>
    </row>
    <row r="46" ht="15">
      <c r="E46" s="1"/>
    </row>
    <row r="47" ht="15">
      <c r="E47" s="1"/>
    </row>
    <row r="48" ht="15">
      <c r="E48" s="1"/>
    </row>
    <row r="49" ht="15">
      <c r="E49" s="1"/>
    </row>
    <row r="50" ht="15">
      <c r="E50" s="1"/>
    </row>
    <row r="51" ht="15">
      <c r="E51" s="1"/>
    </row>
    <row r="52" ht="15">
      <c r="E52" s="1"/>
    </row>
    <row r="53" ht="15">
      <c r="E53" s="1"/>
    </row>
    <row r="54" ht="15">
      <c r="E54" s="1"/>
    </row>
    <row r="55" ht="15">
      <c r="E55" s="1"/>
    </row>
    <row r="56" ht="15">
      <c r="E56" s="1"/>
    </row>
    <row r="57" ht="15">
      <c r="E57" s="1"/>
    </row>
    <row r="58" ht="15">
      <c r="E58" s="1"/>
    </row>
    <row r="59" ht="15">
      <c r="E59" s="1"/>
    </row>
    <row r="60" ht="15">
      <c r="E60" s="1"/>
    </row>
    <row r="61" ht="15">
      <c r="E61" s="1"/>
    </row>
    <row r="62" ht="15">
      <c r="E62" s="1"/>
    </row>
    <row r="63" ht="15">
      <c r="E63" s="1"/>
    </row>
    <row r="64" ht="15">
      <c r="E64" s="1"/>
    </row>
    <row r="65" ht="15">
      <c r="E65" s="1"/>
    </row>
    <row r="66" ht="15">
      <c r="E66" s="1"/>
    </row>
    <row r="67" ht="15">
      <c r="E67" s="1"/>
    </row>
    <row r="68" ht="15">
      <c r="E68" s="1"/>
    </row>
    <row r="69" ht="15">
      <c r="E69" s="1"/>
    </row>
    <row r="70" ht="15">
      <c r="E70" s="1"/>
    </row>
    <row r="71" ht="15">
      <c r="E71" s="1"/>
    </row>
    <row r="72" ht="15">
      <c r="E72" s="1"/>
    </row>
    <row r="73" ht="15">
      <c r="E73" s="1"/>
    </row>
    <row r="74" ht="15">
      <c r="E74" s="1"/>
    </row>
    <row r="75" ht="15">
      <c r="E75" s="1"/>
    </row>
    <row r="76" ht="15">
      <c r="E76" s="1"/>
    </row>
    <row r="77" ht="15">
      <c r="E77" s="1"/>
    </row>
    <row r="78" ht="15">
      <c r="E78" s="1"/>
    </row>
    <row r="79" ht="15">
      <c r="E79" s="1"/>
    </row>
    <row r="80" ht="15">
      <c r="E80" s="1"/>
    </row>
    <row r="81" ht="15">
      <c r="E81" s="1"/>
    </row>
    <row r="82" ht="15">
      <c r="E82" s="1"/>
    </row>
    <row r="83" ht="15">
      <c r="E83" s="1"/>
    </row>
    <row r="84" ht="15">
      <c r="E84" s="1"/>
    </row>
    <row r="85" ht="15">
      <c r="E85" s="1"/>
    </row>
    <row r="86" ht="15">
      <c r="E86" s="1"/>
    </row>
    <row r="87" ht="15">
      <c r="E87" s="1"/>
    </row>
    <row r="88" ht="15">
      <c r="E88" s="1"/>
    </row>
    <row r="89" ht="15">
      <c r="E89" s="1"/>
    </row>
    <row r="90" ht="15">
      <c r="E90" s="1"/>
    </row>
    <row r="91" ht="15">
      <c r="E91" s="1"/>
    </row>
    <row r="92" ht="15">
      <c r="E92" s="1"/>
    </row>
    <row r="93" ht="15">
      <c r="E93" s="1"/>
    </row>
    <row r="94" ht="15">
      <c r="E94" s="1"/>
    </row>
    <row r="95" ht="15">
      <c r="E95" s="1"/>
    </row>
    <row r="96" ht="15">
      <c r="E96" s="1"/>
    </row>
    <row r="97" ht="15">
      <c r="E97" s="1"/>
    </row>
    <row r="98" ht="15">
      <c r="E98" s="1"/>
    </row>
    <row r="99" ht="15">
      <c r="E99" s="1"/>
    </row>
    <row r="100" ht="15">
      <c r="E100" s="1"/>
    </row>
    <row r="101" ht="15">
      <c r="E101" s="1"/>
    </row>
    <row r="102" ht="15">
      <c r="E102" s="1"/>
    </row>
    <row r="103" ht="15">
      <c r="E103" s="1"/>
    </row>
    <row r="104" ht="15">
      <c r="E104" s="1"/>
    </row>
    <row r="105" ht="15">
      <c r="E105" s="1"/>
    </row>
    <row r="106" ht="15">
      <c r="E106" s="1"/>
    </row>
    <row r="107" ht="15">
      <c r="E107" s="1"/>
    </row>
    <row r="108" ht="15">
      <c r="E108" s="1"/>
    </row>
    <row r="109" ht="15">
      <c r="E109" s="1"/>
    </row>
    <row r="110" ht="15">
      <c r="E110" s="1"/>
    </row>
    <row r="111" ht="15">
      <c r="E111" s="1"/>
    </row>
    <row r="112" ht="15">
      <c r="E112" s="1"/>
    </row>
    <row r="113" ht="15">
      <c r="E113" s="1"/>
    </row>
    <row r="114" ht="15">
      <c r="E114" s="1"/>
    </row>
    <row r="115" ht="15">
      <c r="E115" s="1"/>
    </row>
    <row r="116" ht="15">
      <c r="E116" s="1"/>
    </row>
    <row r="117" ht="15">
      <c r="E117" s="1"/>
    </row>
    <row r="118" ht="15">
      <c r="E118" s="1"/>
    </row>
    <row r="119" ht="15">
      <c r="E119" s="1"/>
    </row>
    <row r="120" ht="15">
      <c r="E120" s="1"/>
    </row>
    <row r="121" ht="15">
      <c r="E121" s="1"/>
    </row>
    <row r="122" ht="15">
      <c r="E122" s="1"/>
    </row>
    <row r="123" ht="15">
      <c r="E123" s="1"/>
    </row>
    <row r="124" ht="15">
      <c r="E124" s="1"/>
    </row>
    <row r="125" ht="15">
      <c r="E125" s="1"/>
    </row>
    <row r="126" ht="15">
      <c r="E126" s="1"/>
    </row>
    <row r="127" ht="15">
      <c r="E127" s="1"/>
    </row>
    <row r="128" ht="15">
      <c r="E128" s="1"/>
    </row>
    <row r="129" ht="15">
      <c r="E129" s="1"/>
    </row>
    <row r="130" ht="15">
      <c r="E130" s="1"/>
    </row>
    <row r="131" ht="15">
      <c r="E131" s="1"/>
    </row>
    <row r="132" ht="15">
      <c r="E132" s="1"/>
    </row>
    <row r="133" ht="15">
      <c r="E133" s="1"/>
    </row>
    <row r="134" ht="15">
      <c r="E134" s="1"/>
    </row>
    <row r="135" ht="15">
      <c r="E135" s="1"/>
    </row>
    <row r="136" ht="15">
      <c r="E136" s="1"/>
    </row>
    <row r="137" ht="15">
      <c r="E137" s="1"/>
    </row>
  </sheetData>
  <mergeCells count="8">
    <mergeCell ref="A42:D42"/>
    <mergeCell ref="A44:D44"/>
    <mergeCell ref="A1:E1"/>
    <mergeCell ref="A2:E2"/>
    <mergeCell ref="A19:D19"/>
    <mergeCell ref="A22:D22"/>
    <mergeCell ref="A30:D30"/>
    <mergeCell ref="A37:D37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De Castro</dc:creator>
  <cp:keywords/>
  <dc:description/>
  <cp:lastModifiedBy>Lorena</cp:lastModifiedBy>
  <cp:lastPrinted>2019-04-02T06:01:52Z</cp:lastPrinted>
  <dcterms:created xsi:type="dcterms:W3CDTF">2013-12-24T10:28:46Z</dcterms:created>
  <dcterms:modified xsi:type="dcterms:W3CDTF">2019-07-03T08:41:50Z</dcterms:modified>
  <cp:category/>
  <cp:version/>
  <cp:contentType/>
  <cp:contentStatus/>
</cp:coreProperties>
</file>